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870" activeTab="0"/>
  </bookViews>
  <sheets>
    <sheet name="Brettschneider Copy" sheetId="1" r:id="rId1"/>
    <sheet name="Brettschneider" sheetId="2" r:id="rId2"/>
  </sheets>
  <definedNames/>
  <calcPr fullCalcOnLoad="1"/>
</workbook>
</file>

<file path=xl/sharedStrings.xml><?xml version="1.0" encoding="utf-8"?>
<sst xmlns="http://schemas.openxmlformats.org/spreadsheetml/2006/main" count="80" uniqueCount="27">
  <si>
    <t>Water Vapor Constant of Combustion</t>
  </si>
  <si>
    <t>K</t>
  </si>
  <si>
    <t>Oxygen Fraction in Fuel</t>
  </si>
  <si>
    <t>Ocv</t>
  </si>
  <si>
    <t>Hydrogen Fraction in Fuel</t>
  </si>
  <si>
    <t>Hcv</t>
  </si>
  <si>
    <t>CO2</t>
  </si>
  <si>
    <t>CO</t>
  </si>
  <si>
    <t>HC</t>
  </si>
  <si>
    <t>O2</t>
  </si>
  <si>
    <t>NO</t>
  </si>
  <si>
    <t>Lambda</t>
  </si>
  <si>
    <t>A/F Ratio</t>
  </si>
  <si>
    <t>Stoichometric Ratio</t>
  </si>
  <si>
    <t>%</t>
  </si>
  <si>
    <t>ppm</t>
  </si>
  <si>
    <t>OIML Constants</t>
  </si>
  <si>
    <t>BAR Constants</t>
  </si>
  <si>
    <t>Brettschneider Calculation</t>
  </si>
  <si>
    <t>Europe</t>
  </si>
  <si>
    <t>USA</t>
  </si>
  <si>
    <t>4-Gas Measurement</t>
  </si>
  <si>
    <t>5-Gas Measurement</t>
  </si>
  <si>
    <t>Lambda Calculation:</t>
  </si>
  <si>
    <t>Exhaust Gas Concentrations</t>
  </si>
  <si>
    <t>Gasoline Constants:</t>
  </si>
  <si>
    <t>Bridge Analyzers, Inc.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</si>
</sst>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"/>
    <numFmt numFmtId="168" formatCode="0.000000"/>
    <numFmt numFmtId="169" formatCode="0.00000"/>
    <numFmt numFmtId="170" formatCode="_(* #,##0.000_);_(* \(#,##0.000\);_(* &quot;-&quot;??_);_(@_)"/>
    <numFmt numFmtId="171" formatCode="_(* #,##0.0000_);_(* \(#,##0.0000\);_(* &quot;-&quot;??_);_(@_)"/>
    <numFmt numFmtId="172" formatCode="0.0000000"/>
    <numFmt numFmtId="173" formatCode="_(* #,##0.0_);_(* \(#,##0.0\);_(* &quot;-&quot;??_);_(@_)"/>
    <numFmt numFmtId="174" formatCode="_(* #,##0_);_(* \(#,##0\);_(* &quot;-&quot;??_);_(@_)"/>
    <numFmt numFmtId="175" formatCode="#,##0.000"/>
    <numFmt numFmtId="176" formatCode="#,##0.0000"/>
    <numFmt numFmtId="177" formatCode="0.00000000"/>
    <numFmt numFmtId="178" formatCode="0.000000000"/>
    <numFmt numFmtId="179" formatCode="0.00000000000000%"/>
    <numFmt numFmtId="180" formatCode="_(* #,##0.00000_);_(* \(#,##0.00000\);_(* &quot;-&quot;??_);_(@_)"/>
    <numFmt numFmtId="181" formatCode="_(* #,##0.00000_);_(* \(#,##0.00000\);_(* &quot;-&quot;?????_);_(@_)"/>
    <numFmt numFmtId="182" formatCode="m/d/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7" fontId="0" fillId="0" borderId="0" xfId="57" applyNumberFormat="1" applyAlignment="1">
      <alignment/>
    </xf>
    <xf numFmtId="2" fontId="0" fillId="0" borderId="0" xfId="57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57" applyNumberFormat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18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2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7" fontId="6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0" fontId="6" fillId="0" borderId="0" xfId="0" applyNumberFormat="1" applyFont="1" applyAlignment="1">
      <alignment/>
    </xf>
    <xf numFmtId="1" fontId="6" fillId="0" borderId="0" xfId="57" applyNumberFormat="1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6" fillId="33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6" fillId="34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5" zoomScaleNormal="75" zoomScalePageLayoutView="0" workbookViewId="0" topLeftCell="A1">
      <selection activeCell="F25" sqref="F25"/>
    </sheetView>
  </sheetViews>
  <sheetFormatPr defaultColWidth="9.140625" defaultRowHeight="12.75"/>
  <cols>
    <col min="1" max="1" width="41.28125" style="20" customWidth="1"/>
    <col min="2" max="2" width="9.28125" style="20" customWidth="1"/>
    <col min="3" max="4" width="9.7109375" style="20" customWidth="1"/>
    <col min="5" max="5" width="5.7109375" style="20" customWidth="1"/>
    <col min="6" max="6" width="10.00390625" style="20" customWidth="1"/>
    <col min="7" max="7" width="9.140625" style="20" customWidth="1"/>
    <col min="8" max="8" width="6.00390625" style="20" customWidth="1"/>
    <col min="9" max="16384" width="9.140625" style="20" customWidth="1"/>
  </cols>
  <sheetData>
    <row r="1" spans="1:6" ht="15.75">
      <c r="A1" s="19" t="s">
        <v>18</v>
      </c>
      <c r="C1" s="19" t="s">
        <v>26</v>
      </c>
      <c r="F1" s="21">
        <v>37071</v>
      </c>
    </row>
    <row r="3" spans="3:7" ht="15.75">
      <c r="C3" s="38" t="s">
        <v>20</v>
      </c>
      <c r="D3" s="38"/>
      <c r="F3" s="38" t="s">
        <v>19</v>
      </c>
      <c r="G3" s="38"/>
    </row>
    <row r="4" spans="1:8" ht="15.75">
      <c r="A4" s="19" t="s">
        <v>25</v>
      </c>
      <c r="C4" s="39" t="s">
        <v>17</v>
      </c>
      <c r="D4" s="39"/>
      <c r="E4" s="23"/>
      <c r="F4" s="39" t="s">
        <v>16</v>
      </c>
      <c r="G4" s="39"/>
      <c r="H4" s="23"/>
    </row>
    <row r="5" spans="1:7" ht="15">
      <c r="A5" s="20" t="s">
        <v>0</v>
      </c>
      <c r="C5" s="24" t="s">
        <v>1</v>
      </c>
      <c r="D5" s="25">
        <v>3.5</v>
      </c>
      <c r="F5" s="24" t="s">
        <v>1</v>
      </c>
      <c r="G5" s="25">
        <v>3.5</v>
      </c>
    </row>
    <row r="6" spans="1:7" ht="15">
      <c r="A6" s="20" t="s">
        <v>2</v>
      </c>
      <c r="C6" s="24" t="s">
        <v>3</v>
      </c>
      <c r="D6" s="26">
        <v>0.017</v>
      </c>
      <c r="F6" s="24" t="s">
        <v>3</v>
      </c>
      <c r="G6" s="24">
        <v>0.0176</v>
      </c>
    </row>
    <row r="7" spans="1:7" ht="15">
      <c r="A7" s="20" t="s">
        <v>4</v>
      </c>
      <c r="C7" s="24" t="s">
        <v>5</v>
      </c>
      <c r="D7" s="26">
        <v>1.98</v>
      </c>
      <c r="F7" s="24" t="s">
        <v>5</v>
      </c>
      <c r="G7" s="24">
        <v>1.7261</v>
      </c>
    </row>
    <row r="9" spans="1:7" ht="15.75">
      <c r="A9" s="19" t="s">
        <v>24</v>
      </c>
      <c r="C9" s="23"/>
      <c r="D9" s="23"/>
      <c r="F9" s="23"/>
      <c r="G9" s="23"/>
    </row>
    <row r="10" spans="2:7" ht="15">
      <c r="B10" s="24" t="s">
        <v>6</v>
      </c>
      <c r="C10" s="27">
        <v>14.5</v>
      </c>
      <c r="D10" s="20" t="s">
        <v>14</v>
      </c>
      <c r="F10" s="27">
        <f>C10</f>
        <v>14.5</v>
      </c>
      <c r="G10" s="20" t="s">
        <v>14</v>
      </c>
    </row>
    <row r="11" spans="2:7" ht="15">
      <c r="B11" s="24" t="s">
        <v>7</v>
      </c>
      <c r="C11" s="28">
        <v>1</v>
      </c>
      <c r="D11" s="20" t="s">
        <v>14</v>
      </c>
      <c r="F11" s="28">
        <f>C11</f>
        <v>1</v>
      </c>
      <c r="G11" s="20" t="s">
        <v>14</v>
      </c>
    </row>
    <row r="12" spans="2:7" ht="15">
      <c r="B12" s="24" t="s">
        <v>8</v>
      </c>
      <c r="C12" s="29">
        <v>100</v>
      </c>
      <c r="D12" s="20" t="s">
        <v>15</v>
      </c>
      <c r="F12" s="30">
        <f>C12</f>
        <v>100</v>
      </c>
      <c r="G12" s="20" t="s">
        <v>15</v>
      </c>
    </row>
    <row r="13" spans="2:7" ht="15">
      <c r="B13" s="24" t="s">
        <v>9</v>
      </c>
      <c r="C13" s="28">
        <v>0.7</v>
      </c>
      <c r="D13" s="20" t="s">
        <v>14</v>
      </c>
      <c r="F13" s="28">
        <f>C13</f>
        <v>0.7</v>
      </c>
      <c r="G13" s="20" t="s">
        <v>14</v>
      </c>
    </row>
    <row r="14" spans="2:7" ht="15">
      <c r="B14" s="24" t="s">
        <v>10</v>
      </c>
      <c r="C14" s="29">
        <v>1000</v>
      </c>
      <c r="D14" s="20" t="s">
        <v>15</v>
      </c>
      <c r="F14" s="30">
        <f>C14</f>
        <v>1000</v>
      </c>
      <c r="G14" s="20" t="s">
        <v>15</v>
      </c>
    </row>
    <row r="16" spans="3:7" ht="15.75">
      <c r="C16" s="22" t="s">
        <v>11</v>
      </c>
      <c r="D16" s="22" t="s">
        <v>12</v>
      </c>
      <c r="F16" s="22" t="s">
        <v>11</v>
      </c>
      <c r="G16" s="22" t="s">
        <v>12</v>
      </c>
    </row>
    <row r="17" spans="1:7" ht="15">
      <c r="A17" s="20" t="s">
        <v>13</v>
      </c>
      <c r="C17" s="31">
        <v>1</v>
      </c>
      <c r="D17" s="20">
        <v>14.71</v>
      </c>
      <c r="F17" s="31">
        <v>1</v>
      </c>
      <c r="G17" s="20">
        <f>D17</f>
        <v>14.71</v>
      </c>
    </row>
    <row r="18" ht="15.75">
      <c r="H18" s="23"/>
    </row>
    <row r="19" spans="1:8" ht="15.75">
      <c r="A19" s="37" t="s">
        <v>23</v>
      </c>
      <c r="H19" s="23"/>
    </row>
    <row r="20" ht="15.75">
      <c r="H20" s="23"/>
    </row>
    <row r="21" spans="1:8" ht="15.75">
      <c r="A21" s="32" t="s">
        <v>21</v>
      </c>
      <c r="C21" s="33">
        <f>(C10+(C11/2)+C13+((D7/4)*(D5/(D5+(C11/C10)))-D6/2)*(C10+C11))/((1+D7/4-D6/2)*(C10+C11+6*(C12/10000)))</f>
        <v>0.99838084882342</v>
      </c>
      <c r="D21" s="34">
        <f>D17*C21</f>
        <v>14.68618228619251</v>
      </c>
      <c r="F21" s="33">
        <f>(F10+(F11/2)+F13+((G7/4)*(G5/(G5+(F11/F10)))-G6/2)*(F10+F11))/((1+G7/4-G6/2)*(F10+F11+6*(F12/10000)))</f>
        <v>0.9993399224325876</v>
      </c>
      <c r="G21" s="34">
        <f>G17*F21</f>
        <v>14.700290258983365</v>
      </c>
      <c r="H21" s="35"/>
    </row>
    <row r="22" spans="1:7" ht="15.75">
      <c r="A22" s="32" t="s">
        <v>22</v>
      </c>
      <c r="C22" s="36">
        <f>(C10+(C11/2)+C13+(C14/10000)/2+((D7/4)*(D5/(D5+(C11/C10)))-D6/2)*(C10+C11))/((1+D7/4-D6/2)*(C10+C11+6*(C12/10000)))</f>
        <v>1.0005425491996425</v>
      </c>
      <c r="D22" s="34">
        <f>D17*C22</f>
        <v>14.717980898726742</v>
      </c>
      <c r="F22" s="36">
        <f>(F10+(F11/2)+F13+(F14/10000)/2+((G7/4)*(G5/(G5+(F11/F10)))-G6/2)*(F10+F11))/((1+G7/4-G6/2)*(F10+F11+6*(F12/10000)))</f>
        <v>1.0015985230822244</v>
      </c>
      <c r="G22" s="34">
        <f>G17*F22</f>
        <v>14.733514274539521</v>
      </c>
    </row>
    <row r="36" ht="12.75" customHeight="1"/>
  </sheetData>
  <sheetProtection/>
  <mergeCells count="4">
    <mergeCell ref="F3:G3"/>
    <mergeCell ref="C3:D3"/>
    <mergeCell ref="C4:D4"/>
    <mergeCell ref="F4:G4"/>
  </mergeCells>
  <printOptions/>
  <pageMargins left="0.25" right="0.25" top="0.75" bottom="0.75" header="0.3" footer="0.3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30.00390625" style="0" customWidth="1"/>
    <col min="2" max="2" width="9.28125" style="0" customWidth="1"/>
    <col min="3" max="4" width="9.7109375" style="0" customWidth="1"/>
    <col min="5" max="5" width="5.7109375" style="0" customWidth="1"/>
    <col min="6" max="6" width="10.00390625" style="0" customWidth="1"/>
    <col min="8" max="8" width="6.00390625" style="0" customWidth="1"/>
  </cols>
  <sheetData>
    <row r="1" spans="1:6" ht="12.75">
      <c r="A1" s="1" t="s">
        <v>18</v>
      </c>
      <c r="C1" s="1" t="s">
        <v>26</v>
      </c>
      <c r="F1" s="18">
        <v>37071</v>
      </c>
    </row>
    <row r="3" spans="3:7" ht="12.75">
      <c r="C3" s="40" t="s">
        <v>20</v>
      </c>
      <c r="D3" s="40"/>
      <c r="F3" s="40" t="s">
        <v>19</v>
      </c>
      <c r="G3" s="40"/>
    </row>
    <row r="4" spans="1:8" ht="12.75">
      <c r="A4" s="1" t="s">
        <v>25</v>
      </c>
      <c r="C4" s="41" t="s">
        <v>17</v>
      </c>
      <c r="D4" s="41"/>
      <c r="E4" s="2"/>
      <c r="F4" s="41" t="s">
        <v>16</v>
      </c>
      <c r="G4" s="41"/>
      <c r="H4" s="2"/>
    </row>
    <row r="5" spans="1:7" ht="12.75">
      <c r="A5" t="s">
        <v>0</v>
      </c>
      <c r="C5" s="4" t="s">
        <v>1</v>
      </c>
      <c r="D5" s="13">
        <v>3.5</v>
      </c>
      <c r="F5" s="4" t="s">
        <v>1</v>
      </c>
      <c r="G5" s="13">
        <v>3.5</v>
      </c>
    </row>
    <row r="6" spans="1:7" ht="12.75">
      <c r="A6" t="s">
        <v>2</v>
      </c>
      <c r="C6" s="4" t="s">
        <v>3</v>
      </c>
      <c r="D6" s="12">
        <v>0.017</v>
      </c>
      <c r="F6" s="4" t="s">
        <v>3</v>
      </c>
      <c r="G6" s="4">
        <v>0.0176</v>
      </c>
    </row>
    <row r="7" spans="1:7" ht="12.75">
      <c r="A7" t="s">
        <v>4</v>
      </c>
      <c r="C7" s="4" t="s">
        <v>5</v>
      </c>
      <c r="D7" s="12">
        <v>1.98</v>
      </c>
      <c r="F7" s="4" t="s">
        <v>5</v>
      </c>
      <c r="G7" s="4">
        <v>1.7261</v>
      </c>
    </row>
    <row r="9" spans="1:7" ht="12.75">
      <c r="A9" s="1" t="s">
        <v>24</v>
      </c>
      <c r="C9" s="2"/>
      <c r="D9" s="2"/>
      <c r="F9" s="2"/>
      <c r="G9" s="2"/>
    </row>
    <row r="10" spans="2:7" ht="12.75">
      <c r="B10" s="4" t="s">
        <v>6</v>
      </c>
      <c r="C10" s="6">
        <v>14.5</v>
      </c>
      <c r="D10" t="s">
        <v>14</v>
      </c>
      <c r="F10" s="6">
        <f>C10</f>
        <v>14.5</v>
      </c>
      <c r="G10" t="s">
        <v>14</v>
      </c>
    </row>
    <row r="11" spans="2:7" ht="12.75">
      <c r="B11" s="4" t="s">
        <v>7</v>
      </c>
      <c r="C11" s="7">
        <v>1</v>
      </c>
      <c r="D11" t="s">
        <v>14</v>
      </c>
      <c r="F11" s="7">
        <f>C11</f>
        <v>1</v>
      </c>
      <c r="G11" t="s">
        <v>14</v>
      </c>
    </row>
    <row r="12" spans="2:7" ht="12.75">
      <c r="B12" s="4" t="s">
        <v>8</v>
      </c>
      <c r="C12" s="9">
        <v>100</v>
      </c>
      <c r="D12" t="s">
        <v>15</v>
      </c>
      <c r="F12" s="14">
        <f>C12</f>
        <v>100</v>
      </c>
      <c r="G12" t="s">
        <v>15</v>
      </c>
    </row>
    <row r="13" spans="2:7" ht="12.75">
      <c r="B13" s="4" t="s">
        <v>9</v>
      </c>
      <c r="C13" s="7">
        <v>0.7</v>
      </c>
      <c r="D13" t="s">
        <v>14</v>
      </c>
      <c r="F13" s="7">
        <f>C13</f>
        <v>0.7</v>
      </c>
      <c r="G13" t="s">
        <v>14</v>
      </c>
    </row>
    <row r="14" spans="2:7" ht="12.75">
      <c r="B14" s="4" t="s">
        <v>10</v>
      </c>
      <c r="C14" s="9">
        <v>1000</v>
      </c>
      <c r="D14" t="s">
        <v>15</v>
      </c>
      <c r="F14" s="14">
        <f>C14</f>
        <v>1000</v>
      </c>
      <c r="G14" t="s">
        <v>15</v>
      </c>
    </row>
    <row r="16" spans="3:7" ht="12.75">
      <c r="C16" s="3" t="s">
        <v>11</v>
      </c>
      <c r="D16" s="3" t="s">
        <v>12</v>
      </c>
      <c r="F16" s="3" t="s">
        <v>11</v>
      </c>
      <c r="G16" s="3" t="s">
        <v>12</v>
      </c>
    </row>
    <row r="17" spans="1:7" ht="12.75">
      <c r="A17" t="s">
        <v>13</v>
      </c>
      <c r="C17" s="5">
        <v>1</v>
      </c>
      <c r="D17">
        <v>14.71</v>
      </c>
      <c r="F17" s="5">
        <v>1</v>
      </c>
      <c r="G17">
        <f>D17</f>
        <v>14.71</v>
      </c>
    </row>
    <row r="18" ht="12.75">
      <c r="H18" s="2"/>
    </row>
    <row r="19" spans="1:8" ht="12.75">
      <c r="A19" s="17" t="s">
        <v>23</v>
      </c>
      <c r="H19" s="2"/>
    </row>
    <row r="20" ht="12.75">
      <c r="H20" s="2"/>
    </row>
    <row r="21" spans="1:8" ht="12.75">
      <c r="A21" s="11" t="s">
        <v>21</v>
      </c>
      <c r="C21" s="15">
        <f>(C10+(C11/2)+C13+((D7/4)*(D5/(D5+(C11/C10)))-D6/2)*(C10+C11))/((1+D7/4-D6/2)*(C10+C11+6*(C12/10000)))</f>
        <v>0.99838084882342</v>
      </c>
      <c r="D21" s="8">
        <f>D17*C21</f>
        <v>14.68618228619251</v>
      </c>
      <c r="F21" s="15">
        <f>(F10+(F11/2)+F13+((G7/4)*(G5/(G5+(F11/F10)))-G6/2)*(F10+F11))/((1+G7/4-G6/2)*(F10+F11+6*(F12/10000)))</f>
        <v>0.9993399224325876</v>
      </c>
      <c r="G21" s="8">
        <f>G17*F21</f>
        <v>14.700290258983365</v>
      </c>
      <c r="H21" s="10"/>
    </row>
    <row r="22" spans="1:7" ht="12.75">
      <c r="A22" s="11" t="s">
        <v>22</v>
      </c>
      <c r="C22" s="16">
        <f>(C10+(C11/2)+C13+(C14/10000)/2+((D7/4)*(D5/(D5+(C11/C10)))-D6/2)*(C10+C11))/((1+D7/4-D6/2)*(C10+C11+6*(C12/10000)))</f>
        <v>1.0005425491996425</v>
      </c>
      <c r="D22" s="8">
        <f>D17*C22</f>
        <v>14.717980898726742</v>
      </c>
      <c r="F22" s="16">
        <f>(F10+(F11/2)+F13+(F14/10000)/2+((G7/4)*(G5/(G5+(F11/F10)))-G6/2)*(F10+F11))/((1+G7/4-G6/2)*(F10+F11+6*(F12/10000)))</f>
        <v>1.0015985230822244</v>
      </c>
      <c r="G22" s="8">
        <f>G17*F22</f>
        <v>14.733514274539521</v>
      </c>
    </row>
    <row r="36" ht="12.75" customHeight="1"/>
  </sheetData>
  <sheetProtection/>
  <mergeCells count="4">
    <mergeCell ref="F3:G3"/>
    <mergeCell ref="C3:D3"/>
    <mergeCell ref="C4:D4"/>
    <mergeCell ref="F4:G4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 Analyzers,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Schrader</dc:creator>
  <cp:keywords/>
  <dc:description/>
  <cp:lastModifiedBy>Lisa Crowl</cp:lastModifiedBy>
  <cp:lastPrinted>2016-05-16T19:31:09Z</cp:lastPrinted>
  <dcterms:created xsi:type="dcterms:W3CDTF">2000-12-21T17:10:52Z</dcterms:created>
  <dcterms:modified xsi:type="dcterms:W3CDTF">2016-05-16T19:31:24Z</dcterms:modified>
  <cp:category/>
  <cp:version/>
  <cp:contentType/>
  <cp:contentStatus/>
</cp:coreProperties>
</file>